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GRA/2021NPGRA/Project Documents/Approved/NLH/NLH-NP-036/"/>
    </mc:Choice>
  </mc:AlternateContent>
  <bookViews>
    <workbookView xWindow="0" yWindow="0" windowWidth="28800" windowHeight="12135"/>
  </bookViews>
  <sheets>
    <sheet name="Exhibit 1" sheetId="1" r:id="rId1"/>
  </sheets>
  <definedNames>
    <definedName name="_xlnm.Print_Area" localSheetId="0">'Exhibit 1'!$B$1:$O$73</definedName>
  </definedNames>
  <calcPr calcId="191029"/>
</workbook>
</file>

<file path=xl/calcChain.xml><?xml version="1.0" encoding="utf-8"?>
<calcChain xmlns="http://schemas.openxmlformats.org/spreadsheetml/2006/main">
  <c r="E36" i="1" l="1"/>
  <c r="E29" i="1"/>
  <c r="E23" i="1"/>
  <c r="E38" i="1" l="1"/>
  <c r="O36" i="1"/>
  <c r="O29" i="1"/>
  <c r="K29" i="1"/>
  <c r="O23" i="1"/>
  <c r="M29" i="1"/>
  <c r="K23" i="1"/>
  <c r="K36" i="1"/>
  <c r="I36" i="1"/>
  <c r="I29" i="1"/>
  <c r="I23" i="1"/>
  <c r="G36" i="1"/>
  <c r="M36" i="1"/>
  <c r="G29" i="1"/>
  <c r="M23" i="1"/>
  <c r="G23" i="1"/>
  <c r="K38" i="1" l="1"/>
  <c r="O38" i="1"/>
  <c r="G38" i="1"/>
  <c r="I38" i="1"/>
  <c r="M38" i="1"/>
</calcChain>
</file>

<file path=xl/sharedStrings.xml><?xml version="1.0" encoding="utf-8"?>
<sst xmlns="http://schemas.openxmlformats.org/spreadsheetml/2006/main" count="36" uniqueCount="33">
  <si>
    <t>Actual</t>
  </si>
  <si>
    <t>Forecast</t>
  </si>
  <si>
    <t>Function</t>
  </si>
  <si>
    <t>Distribution</t>
  </si>
  <si>
    <t>Transmission</t>
  </si>
  <si>
    <t>Substations</t>
  </si>
  <si>
    <t>Power Produced</t>
  </si>
  <si>
    <t>Administrative &amp; Engineering Support</t>
  </si>
  <si>
    <t>Telecommunications</t>
  </si>
  <si>
    <t>Environment</t>
  </si>
  <si>
    <t>Fleet Operations &amp; Maintenance</t>
  </si>
  <si>
    <t>Electricity Supply</t>
  </si>
  <si>
    <t>Customer Services</t>
  </si>
  <si>
    <t xml:space="preserve">Conservation </t>
  </si>
  <si>
    <t xml:space="preserve">Uncollectible Bills </t>
  </si>
  <si>
    <t>Information Systems</t>
  </si>
  <si>
    <t>Financial Services</t>
  </si>
  <si>
    <t>Corporate &amp; Employee Services</t>
  </si>
  <si>
    <t>Insurances</t>
  </si>
  <si>
    <t>General</t>
  </si>
  <si>
    <t>Newfoundland Power Inc.</t>
  </si>
  <si>
    <t>($000s)</t>
  </si>
  <si>
    <t>Page 1 of 1</t>
  </si>
  <si>
    <t>Gross Operating Cost</t>
  </si>
  <si>
    <t>Customer Service</t>
  </si>
  <si>
    <t>Operating Costs by Function: 2019 to 2023F</t>
  </si>
  <si>
    <t>2019 to 2023F</t>
  </si>
  <si>
    <t>Newfoundland Power - 2022/2023 General Rate Application</t>
  </si>
  <si>
    <r>
      <t>2023</t>
    </r>
    <r>
      <rPr>
        <b/>
        <vertAlign val="superscript"/>
        <sz val="11"/>
        <rFont val="Times New Roman"/>
        <family val="1"/>
      </rPr>
      <t>1</t>
    </r>
  </si>
  <si>
    <t>Operating Costs by Function</t>
  </si>
  <si>
    <r>
      <rPr>
        <vertAlign val="superscript"/>
        <sz val="10"/>
        <color theme="1"/>
        <rFont val="Times New Roman"/>
        <family val="1"/>
      </rPr>
      <t xml:space="preserve">1   </t>
    </r>
    <r>
      <rPr>
        <sz val="10"/>
        <color theme="1"/>
        <rFont val="Times New Roman"/>
        <family val="1"/>
      </rPr>
      <t xml:space="preserve">For comparison purposes, 2023 forecast gross operating costs exclude changes resulting from the </t>
    </r>
    <r>
      <rPr>
        <i/>
        <sz val="10"/>
        <color theme="1"/>
        <rFont val="Times New Roman"/>
        <family val="1"/>
      </rPr>
      <t>Review of General Expenses Capitalized</t>
    </r>
    <r>
      <rPr>
        <sz val="10"/>
        <color theme="1"/>
        <rFont val="Times New Roman"/>
        <family val="1"/>
      </rPr>
      <t>.</t>
    </r>
  </si>
  <si>
    <t>Test Year</t>
  </si>
  <si>
    <t>Exhibit 1 Revised to Include 2020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</si>
</sst>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/>
    <xf numFmtId="165" fontId="6" fillId="0" borderId="0" xfId="1" applyNumberFormat="1" applyFont="1" applyFill="1"/>
    <xf numFmtId="165" fontId="4" fillId="0" borderId="2" xfId="1" applyNumberFormat="1" applyFont="1" applyFill="1" applyBorder="1"/>
    <xf numFmtId="0" fontId="3" fillId="0" borderId="0" xfId="0" applyFont="1" applyFill="1"/>
    <xf numFmtId="0" fontId="6" fillId="0" borderId="0" xfId="0" applyFont="1" applyFill="1" applyBorder="1" applyAlignment="1" applyProtection="1">
      <alignment horizontal="left"/>
    </xf>
    <xf numFmtId="165" fontId="6" fillId="0" borderId="0" xfId="1" applyNumberFormat="1" applyFont="1" applyFill="1" applyBorder="1" applyAlignment="1"/>
    <xf numFmtId="165" fontId="4" fillId="0" borderId="0" xfId="1" applyNumberFormat="1" applyFont="1" applyFill="1" applyBorder="1"/>
    <xf numFmtId="165" fontId="4" fillId="0" borderId="3" xfId="1" applyNumberFormat="1" applyFont="1" applyFill="1" applyBorder="1"/>
    <xf numFmtId="0" fontId="5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7" fillId="0" borderId="5" xfId="0" applyFont="1" applyBorder="1" applyAlignment="1"/>
    <xf numFmtId="0" fontId="10" fillId="0" borderId="5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5" fontId="6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0" fontId="5" fillId="0" borderId="0" xfId="0" applyFont="1" applyFill="1" applyBorder="1"/>
    <xf numFmtId="0" fontId="3" fillId="0" borderId="4" xfId="0" applyFont="1" applyBorder="1"/>
    <xf numFmtId="0" fontId="5" fillId="0" borderId="4" xfId="0" applyFont="1" applyFill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7" fillId="0" borderId="4" xfId="0" applyFont="1" applyBorder="1"/>
    <xf numFmtId="0" fontId="9" fillId="0" borderId="4" xfId="0" applyFont="1" applyBorder="1"/>
    <xf numFmtId="0" fontId="9" fillId="0" borderId="4" xfId="0" applyFont="1" applyBorder="1" applyAlignment="1"/>
    <xf numFmtId="0" fontId="9" fillId="0" borderId="4" xfId="0" applyFont="1" applyBorder="1" applyAlignment="1">
      <alignment horizontal="right"/>
    </xf>
    <xf numFmtId="0" fontId="17" fillId="0" borderId="0" xfId="0" applyFont="1"/>
    <xf numFmtId="0" fontId="18" fillId="0" borderId="5" xfId="0" applyFont="1" applyFill="1" applyBorder="1" applyAlignment="1"/>
    <xf numFmtId="0" fontId="17" fillId="0" borderId="5" xfId="0" applyFont="1" applyBorder="1" applyAlignment="1"/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3"/>
  <sheetViews>
    <sheetView tabSelected="1" view="pageLayout" zoomScaleNormal="90" zoomScaleSheetLayoutView="100" workbookViewId="0">
      <selection activeCell="B7" sqref="B7:O7"/>
    </sheetView>
  </sheetViews>
  <sheetFormatPr defaultColWidth="9.140625" defaultRowHeight="15" x14ac:dyDescent="0.25"/>
  <cols>
    <col min="1" max="1" width="3.140625" style="2" customWidth="1"/>
    <col min="2" max="2" width="3.7109375" style="2" customWidth="1"/>
    <col min="3" max="3" width="37" style="2" customWidth="1"/>
    <col min="4" max="4" width="3.7109375" style="23" customWidth="1"/>
    <col min="5" max="5" width="12.28515625" style="15" bestFit="1" customWidth="1"/>
    <col min="6" max="6" width="3.7109375" style="23" customWidth="1"/>
    <col min="7" max="7" width="12.28515625" style="15" bestFit="1" customWidth="1"/>
    <col min="8" max="8" width="4" style="29" customWidth="1"/>
    <col min="9" max="9" width="11.85546875" style="15" customWidth="1"/>
    <col min="10" max="10" width="3.7109375" style="29" customWidth="1"/>
    <col min="11" max="11" width="11.85546875" style="15" customWidth="1"/>
    <col min="12" max="12" width="4" style="29" customWidth="1"/>
    <col min="13" max="13" width="11.85546875" style="15" customWidth="1"/>
    <col min="14" max="14" width="3.7109375" style="29" customWidth="1"/>
    <col min="15" max="15" width="12.28515625" style="15" bestFit="1" customWidth="1"/>
    <col min="16" max="16" width="3.7109375" style="2" customWidth="1"/>
    <col min="17" max="16384" width="9.140625" style="2"/>
  </cols>
  <sheetData>
    <row r="1" spans="2:15" ht="17.45" x14ac:dyDescent="0.3">
      <c r="M1" s="53"/>
      <c r="N1" s="53"/>
      <c r="O1" s="53"/>
    </row>
    <row r="2" spans="2:15" s="49" customFormat="1" ht="21.75" customHeight="1" x14ac:dyDescent="0.35">
      <c r="B2" s="45" t="s">
        <v>25</v>
      </c>
      <c r="C2" s="45"/>
      <c r="D2" s="46"/>
      <c r="E2" s="46"/>
      <c r="F2" s="46"/>
      <c r="G2" s="46"/>
      <c r="H2" s="46"/>
      <c r="I2" s="47"/>
      <c r="J2" s="47"/>
      <c r="K2" s="47"/>
      <c r="L2" s="46"/>
      <c r="M2" s="47"/>
      <c r="N2" s="47"/>
      <c r="O2" s="48" t="s">
        <v>32</v>
      </c>
    </row>
    <row r="3" spans="2:15" customFormat="1" ht="17.45" customHeight="1" x14ac:dyDescent="0.35">
      <c r="C3" s="18"/>
      <c r="D3" s="19"/>
      <c r="E3" s="19"/>
      <c r="F3" s="19"/>
      <c r="G3" s="19"/>
      <c r="H3" s="19"/>
      <c r="I3" s="33"/>
      <c r="J3" s="33"/>
      <c r="K3" s="34"/>
      <c r="L3" s="19"/>
      <c r="M3" s="32"/>
      <c r="N3" s="32"/>
      <c r="O3" s="35"/>
    </row>
    <row r="4" spans="2:15" customFormat="1" ht="17.45" customHeight="1" x14ac:dyDescent="0.35"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5" s="1" customFormat="1" ht="15.6" customHeight="1" x14ac:dyDescent="0.3">
      <c r="B5" s="52" t="s">
        <v>20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s="1" customFormat="1" ht="13.9" x14ac:dyDescent="0.25">
      <c r="C6" s="16"/>
      <c r="D6" s="22"/>
      <c r="E6" s="16"/>
      <c r="F6" s="22"/>
      <c r="G6" s="16"/>
      <c r="H6" s="22"/>
      <c r="I6" s="16"/>
      <c r="J6" s="22"/>
      <c r="K6" s="16"/>
      <c r="L6" s="22"/>
      <c r="M6" s="16"/>
      <c r="N6" s="22"/>
      <c r="O6" s="16"/>
    </row>
    <row r="7" spans="2:15" s="1" customFormat="1" ht="15.6" customHeight="1" x14ac:dyDescent="0.3">
      <c r="B7" s="52" t="s">
        <v>29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2:15" s="1" customFormat="1" ht="15.6" customHeight="1" x14ac:dyDescent="0.3">
      <c r="B8" s="52" t="s">
        <v>26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2:15" s="1" customFormat="1" ht="15.6" customHeight="1" x14ac:dyDescent="0.3">
      <c r="B9" s="52" t="s">
        <v>21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15" customHeight="1" x14ac:dyDescent="0.25">
      <c r="D10" s="25"/>
      <c r="E10" s="3"/>
      <c r="F10" s="25"/>
      <c r="G10" s="3"/>
      <c r="H10" s="25"/>
      <c r="L10" s="25"/>
    </row>
    <row r="11" spans="2:15" ht="13.9" x14ac:dyDescent="0.25">
      <c r="C11" s="16"/>
      <c r="D11" s="26"/>
      <c r="E11" s="4" t="s">
        <v>31</v>
      </c>
      <c r="F11" s="26"/>
      <c r="G11" s="4" t="s">
        <v>0</v>
      </c>
      <c r="H11" s="26"/>
      <c r="I11" s="4" t="s">
        <v>0</v>
      </c>
      <c r="J11" s="26"/>
      <c r="K11" s="4" t="s">
        <v>1</v>
      </c>
      <c r="L11" s="26"/>
      <c r="M11" s="4" t="s">
        <v>1</v>
      </c>
      <c r="N11" s="26"/>
      <c r="O11" s="4" t="s">
        <v>1</v>
      </c>
    </row>
    <row r="12" spans="2:15" ht="17.45" thickBot="1" x14ac:dyDescent="0.3">
      <c r="C12" s="5" t="s">
        <v>2</v>
      </c>
      <c r="D12" s="26"/>
      <c r="E12" s="6">
        <v>2020</v>
      </c>
      <c r="F12" s="26"/>
      <c r="G12" s="6">
        <v>2019</v>
      </c>
      <c r="H12" s="26"/>
      <c r="I12" s="6">
        <v>2020</v>
      </c>
      <c r="J12" s="26"/>
      <c r="K12" s="6">
        <v>2021</v>
      </c>
      <c r="L12" s="26"/>
      <c r="M12" s="6">
        <v>2022</v>
      </c>
      <c r="N12" s="26"/>
      <c r="O12" s="38" t="s">
        <v>28</v>
      </c>
    </row>
    <row r="13" spans="2:15" ht="13.9" x14ac:dyDescent="0.25">
      <c r="D13" s="27"/>
      <c r="E13" s="7"/>
      <c r="F13" s="27"/>
      <c r="G13" s="7"/>
      <c r="H13" s="28"/>
      <c r="I13" s="7"/>
      <c r="J13" s="28"/>
      <c r="K13" s="7"/>
      <c r="L13" s="28"/>
      <c r="M13" s="7"/>
      <c r="N13" s="28"/>
      <c r="O13" s="7"/>
    </row>
    <row r="14" spans="2:15" ht="13.9" x14ac:dyDescent="0.25">
      <c r="B14" s="17">
        <v>1</v>
      </c>
      <c r="C14" s="2" t="s">
        <v>3</v>
      </c>
      <c r="D14" s="24"/>
      <c r="E14" s="8">
        <v>10274</v>
      </c>
      <c r="F14" s="24"/>
      <c r="G14" s="8">
        <v>10236</v>
      </c>
      <c r="H14" s="24"/>
      <c r="I14" s="8">
        <v>10945</v>
      </c>
      <c r="J14" s="24"/>
      <c r="K14" s="8">
        <v>9227.214816656011</v>
      </c>
      <c r="L14" s="24"/>
      <c r="M14" s="8">
        <v>9486.7243263546206</v>
      </c>
      <c r="N14" s="24"/>
      <c r="O14" s="8">
        <v>9741.0082602521688</v>
      </c>
    </row>
    <row r="15" spans="2:15" ht="13.9" x14ac:dyDescent="0.25">
      <c r="B15" s="17">
        <v>2</v>
      </c>
      <c r="C15" s="2" t="s">
        <v>4</v>
      </c>
      <c r="D15" s="24"/>
      <c r="E15" s="8">
        <v>1048</v>
      </c>
      <c r="F15" s="24"/>
      <c r="G15" s="8">
        <v>712</v>
      </c>
      <c r="H15" s="24"/>
      <c r="I15" s="8">
        <v>919</v>
      </c>
      <c r="J15" s="24"/>
      <c r="K15" s="8">
        <v>956.83991090143286</v>
      </c>
      <c r="L15" s="24"/>
      <c r="M15" s="8">
        <v>978.38039857970477</v>
      </c>
      <c r="N15" s="24"/>
      <c r="O15" s="8">
        <v>999.42799047398864</v>
      </c>
    </row>
    <row r="16" spans="2:15" ht="13.9" x14ac:dyDescent="0.25">
      <c r="B16" s="17">
        <v>3</v>
      </c>
      <c r="C16" s="2" t="s">
        <v>5</v>
      </c>
      <c r="D16" s="24"/>
      <c r="E16" s="8">
        <v>2922</v>
      </c>
      <c r="F16" s="24"/>
      <c r="G16" s="8">
        <v>2361</v>
      </c>
      <c r="H16" s="24"/>
      <c r="I16" s="8">
        <v>2258</v>
      </c>
      <c r="J16" s="24"/>
      <c r="K16" s="8">
        <v>2356.0543859629197</v>
      </c>
      <c r="L16" s="24"/>
      <c r="M16" s="8">
        <v>2422.3988325923865</v>
      </c>
      <c r="N16" s="24"/>
      <c r="O16" s="8">
        <v>2487.4354131081709</v>
      </c>
    </row>
    <row r="17" spans="2:15" ht="13.9" x14ac:dyDescent="0.25">
      <c r="B17" s="17">
        <v>4</v>
      </c>
      <c r="C17" s="2" t="s">
        <v>6</v>
      </c>
      <c r="D17" s="24"/>
      <c r="E17" s="8">
        <v>3761</v>
      </c>
      <c r="F17" s="24"/>
      <c r="G17" s="8">
        <v>3940</v>
      </c>
      <c r="H17" s="24"/>
      <c r="I17" s="8">
        <v>3797</v>
      </c>
      <c r="J17" s="24"/>
      <c r="K17" s="8">
        <v>3930.3700099354419</v>
      </c>
      <c r="L17" s="24"/>
      <c r="M17" s="8">
        <v>4027.1669066791455</v>
      </c>
      <c r="N17" s="24"/>
      <c r="O17" s="8">
        <v>4121.837285655045</v>
      </c>
    </row>
    <row r="18" spans="2:15" ht="13.9" x14ac:dyDescent="0.25">
      <c r="B18" s="17">
        <v>5</v>
      </c>
      <c r="C18" s="2" t="s">
        <v>7</v>
      </c>
      <c r="D18" s="24"/>
      <c r="E18" s="8">
        <v>8137</v>
      </c>
      <c r="F18" s="24"/>
      <c r="G18" s="8">
        <v>7972</v>
      </c>
      <c r="H18" s="24"/>
      <c r="I18" s="8">
        <v>7934</v>
      </c>
      <c r="J18" s="24"/>
      <c r="K18" s="8">
        <v>8204.178791118049</v>
      </c>
      <c r="L18" s="24"/>
      <c r="M18" s="8">
        <v>8432.5269016230995</v>
      </c>
      <c r="N18" s="24"/>
      <c r="O18" s="8">
        <v>8657.2745817935192</v>
      </c>
    </row>
    <row r="19" spans="2:15" ht="13.9" x14ac:dyDescent="0.25">
      <c r="B19" s="17">
        <v>6</v>
      </c>
      <c r="C19" s="2" t="s">
        <v>8</v>
      </c>
      <c r="D19" s="24"/>
      <c r="E19" s="8">
        <v>1380</v>
      </c>
      <c r="F19" s="24"/>
      <c r="G19" s="8">
        <v>1286</v>
      </c>
      <c r="H19" s="24"/>
      <c r="I19" s="8">
        <v>1299</v>
      </c>
      <c r="J19" s="24"/>
      <c r="K19" s="8">
        <v>1350.3669719506597</v>
      </c>
      <c r="L19" s="24"/>
      <c r="M19" s="8">
        <v>1374.020403157801</v>
      </c>
      <c r="N19" s="24"/>
      <c r="O19" s="8">
        <v>1397.0005744924624</v>
      </c>
    </row>
    <row r="20" spans="2:15" ht="13.9" x14ac:dyDescent="0.25">
      <c r="B20" s="17">
        <v>7</v>
      </c>
      <c r="C20" s="2" t="s">
        <v>9</v>
      </c>
      <c r="D20" s="24"/>
      <c r="E20" s="8">
        <v>272</v>
      </c>
      <c r="F20" s="24"/>
      <c r="G20" s="8">
        <v>287</v>
      </c>
      <c r="H20" s="24"/>
      <c r="I20" s="8">
        <v>273</v>
      </c>
      <c r="J20" s="24"/>
      <c r="K20" s="8">
        <v>281.70339398292657</v>
      </c>
      <c r="L20" s="24"/>
      <c r="M20" s="8">
        <v>289.04679871247208</v>
      </c>
      <c r="N20" s="24"/>
      <c r="O20" s="8">
        <v>296.221497214132</v>
      </c>
    </row>
    <row r="21" spans="2:15" ht="13.9" x14ac:dyDescent="0.25">
      <c r="B21" s="17">
        <v>8</v>
      </c>
      <c r="C21" s="2" t="s">
        <v>10</v>
      </c>
      <c r="D21" s="24"/>
      <c r="E21" s="8">
        <v>1974</v>
      </c>
      <c r="F21" s="24"/>
      <c r="G21" s="8">
        <v>1679</v>
      </c>
      <c r="H21" s="24"/>
      <c r="I21" s="8">
        <v>1719</v>
      </c>
      <c r="J21" s="24"/>
      <c r="K21" s="8">
        <v>1665.6887232477152</v>
      </c>
      <c r="L21" s="24"/>
      <c r="M21" s="8">
        <v>1694.7596903971532</v>
      </c>
      <c r="N21" s="24"/>
      <c r="O21" s="8">
        <v>1723.0014261593767</v>
      </c>
    </row>
    <row r="22" spans="2:15" ht="13.9" x14ac:dyDescent="0.25">
      <c r="B22" s="17">
        <v>9</v>
      </c>
      <c r="D22" s="24"/>
      <c r="E22" s="8"/>
      <c r="F22" s="24"/>
      <c r="G22" s="8"/>
      <c r="H22" s="24"/>
      <c r="I22" s="8"/>
      <c r="J22" s="24"/>
      <c r="K22" s="8"/>
      <c r="L22" s="24"/>
      <c r="M22" s="8"/>
      <c r="N22" s="24"/>
      <c r="O22" s="8"/>
    </row>
    <row r="23" spans="2:15" ht="13.9" x14ac:dyDescent="0.25">
      <c r="B23" s="17">
        <v>10</v>
      </c>
      <c r="C23" s="1" t="s">
        <v>11</v>
      </c>
      <c r="D23" s="13"/>
      <c r="E23" s="9">
        <f>SUM(E14:E21)</f>
        <v>29768</v>
      </c>
      <c r="F23" s="13"/>
      <c r="G23" s="9">
        <f>SUM(G14:G21)</f>
        <v>28473</v>
      </c>
      <c r="H23" s="13"/>
      <c r="I23" s="9">
        <f t="shared" ref="I23" si="0">SUM(I14:I21)</f>
        <v>29144</v>
      </c>
      <c r="J23" s="13"/>
      <c r="K23" s="9">
        <f>SUM(K14:K21)</f>
        <v>27972.417003755159</v>
      </c>
      <c r="L23" s="13"/>
      <c r="M23" s="9">
        <f t="shared" ref="M23" si="1">SUM(M14:M21)</f>
        <v>28705.024258096379</v>
      </c>
      <c r="N23" s="13"/>
      <c r="O23" s="9">
        <f>SUM(O14:O21)-1</f>
        <v>29422.207029148867</v>
      </c>
    </row>
    <row r="24" spans="2:15" ht="13.9" x14ac:dyDescent="0.25">
      <c r="B24" s="17">
        <v>11</v>
      </c>
      <c r="D24" s="24"/>
      <c r="E24" s="8"/>
      <c r="F24" s="24"/>
      <c r="G24" s="8"/>
      <c r="H24" s="24"/>
      <c r="I24" s="8"/>
      <c r="J24" s="24"/>
      <c r="K24" s="8"/>
      <c r="L24" s="24"/>
      <c r="M24" s="8"/>
      <c r="N24" s="24"/>
      <c r="O24" s="8"/>
    </row>
    <row r="25" spans="2:15" ht="13.9" x14ac:dyDescent="0.25">
      <c r="B25" s="17">
        <v>12</v>
      </c>
      <c r="C25" s="2" t="s">
        <v>24</v>
      </c>
      <c r="D25" s="24"/>
      <c r="E25" s="8">
        <v>8164</v>
      </c>
      <c r="F25" s="24"/>
      <c r="G25" s="8">
        <v>7726</v>
      </c>
      <c r="H25" s="24"/>
      <c r="I25" s="8">
        <v>7468</v>
      </c>
      <c r="J25" s="24"/>
      <c r="K25" s="8">
        <v>7875.4980811199275</v>
      </c>
      <c r="L25" s="24"/>
      <c r="M25" s="8">
        <v>8037.8212206556382</v>
      </c>
      <c r="N25" s="24"/>
      <c r="O25" s="8">
        <v>8102.562011554116</v>
      </c>
    </row>
    <row r="26" spans="2:15" ht="13.9" x14ac:dyDescent="0.25">
      <c r="B26" s="17">
        <v>13</v>
      </c>
      <c r="C26" s="2" t="s">
        <v>13</v>
      </c>
      <c r="D26" s="24"/>
      <c r="E26" s="8">
        <v>693</v>
      </c>
      <c r="F26" s="24"/>
      <c r="G26" s="8">
        <v>728</v>
      </c>
      <c r="H26" s="24"/>
      <c r="I26" s="8">
        <v>679</v>
      </c>
      <c r="J26" s="24"/>
      <c r="K26" s="8">
        <v>782.01</v>
      </c>
      <c r="L26" s="24"/>
      <c r="M26" s="8">
        <v>886.37614533108854</v>
      </c>
      <c r="N26" s="24"/>
      <c r="O26" s="8">
        <v>945.81361298230308</v>
      </c>
    </row>
    <row r="27" spans="2:15" ht="13.9" x14ac:dyDescent="0.25">
      <c r="B27" s="17">
        <v>14</v>
      </c>
      <c r="C27" s="2" t="s">
        <v>14</v>
      </c>
      <c r="D27" s="24"/>
      <c r="E27" s="8">
        <v>1472</v>
      </c>
      <c r="F27" s="24"/>
      <c r="G27" s="8">
        <v>1980</v>
      </c>
      <c r="H27" s="24"/>
      <c r="I27" s="8">
        <v>2290</v>
      </c>
      <c r="J27" s="24"/>
      <c r="K27" s="8">
        <v>2135</v>
      </c>
      <c r="L27" s="24"/>
      <c r="M27" s="8">
        <v>2172.2617728617588</v>
      </c>
      <c r="N27" s="24"/>
      <c r="O27" s="8">
        <v>2208.4606766610132</v>
      </c>
    </row>
    <row r="28" spans="2:15" ht="13.9" x14ac:dyDescent="0.25">
      <c r="B28" s="17">
        <v>15</v>
      </c>
      <c r="D28" s="24"/>
      <c r="E28" s="8"/>
      <c r="F28" s="24"/>
      <c r="G28" s="8"/>
      <c r="H28" s="24"/>
      <c r="I28" s="8"/>
      <c r="J28" s="24"/>
      <c r="K28" s="8"/>
      <c r="L28" s="24"/>
      <c r="M28" s="8"/>
      <c r="N28" s="24"/>
      <c r="O28" s="8"/>
    </row>
    <row r="29" spans="2:15" ht="13.9" x14ac:dyDescent="0.25">
      <c r="B29" s="17">
        <v>16</v>
      </c>
      <c r="C29" s="1" t="s">
        <v>12</v>
      </c>
      <c r="D29" s="13"/>
      <c r="E29" s="9">
        <f t="shared" ref="E29:G29" si="2">SUM(E25:E27)</f>
        <v>10329</v>
      </c>
      <c r="F29" s="13"/>
      <c r="G29" s="9">
        <f t="shared" si="2"/>
        <v>10434</v>
      </c>
      <c r="H29" s="13"/>
      <c r="I29" s="9">
        <f t="shared" ref="I29" si="3">SUM(I25:I27)</f>
        <v>10437</v>
      </c>
      <c r="J29" s="13"/>
      <c r="K29" s="9">
        <f>SUM(K25:K27)-1</f>
        <v>10791.508081119928</v>
      </c>
      <c r="L29" s="13"/>
      <c r="M29" s="9">
        <f>SUM(M25:M27)</f>
        <v>11096.459138848486</v>
      </c>
      <c r="N29" s="13"/>
      <c r="O29" s="9">
        <f>SUM(O25:O27)</f>
        <v>11256.836301197432</v>
      </c>
    </row>
    <row r="30" spans="2:15" ht="13.9" x14ac:dyDescent="0.25">
      <c r="B30" s="17">
        <v>17</v>
      </c>
      <c r="D30" s="24"/>
      <c r="E30" s="8"/>
      <c r="F30" s="24"/>
      <c r="G30" s="8"/>
      <c r="H30" s="24"/>
      <c r="I30" s="8"/>
      <c r="J30" s="24"/>
      <c r="K30" s="8"/>
      <c r="L30" s="24"/>
      <c r="M30" s="8"/>
      <c r="N30" s="24"/>
      <c r="O30" s="8"/>
    </row>
    <row r="31" spans="2:15" ht="13.9" x14ac:dyDescent="0.25">
      <c r="B31" s="17">
        <v>18</v>
      </c>
      <c r="C31" s="2" t="s">
        <v>15</v>
      </c>
      <c r="D31" s="24"/>
      <c r="E31" s="8">
        <v>5526</v>
      </c>
      <c r="F31" s="24"/>
      <c r="G31" s="8">
        <v>5402</v>
      </c>
      <c r="H31" s="24"/>
      <c r="I31" s="8">
        <v>5855</v>
      </c>
      <c r="J31" s="24"/>
      <c r="K31" s="8">
        <v>6050.8283257921848</v>
      </c>
      <c r="L31" s="24"/>
      <c r="M31" s="8">
        <v>6406.5360316349852</v>
      </c>
      <c r="N31" s="24"/>
      <c r="O31" s="8">
        <v>7310.5019093890214</v>
      </c>
    </row>
    <row r="32" spans="2:15" ht="13.9" x14ac:dyDescent="0.25">
      <c r="B32" s="17">
        <v>19</v>
      </c>
      <c r="C32" s="2" t="s">
        <v>16</v>
      </c>
      <c r="D32" s="24"/>
      <c r="E32" s="8">
        <v>1793</v>
      </c>
      <c r="F32" s="24"/>
      <c r="G32" s="8">
        <v>1787</v>
      </c>
      <c r="H32" s="24"/>
      <c r="I32" s="8">
        <v>1806</v>
      </c>
      <c r="J32" s="24"/>
      <c r="K32" s="8">
        <v>1886.3576744076317</v>
      </c>
      <c r="L32" s="24"/>
      <c r="M32" s="8">
        <v>1942.3727910315483</v>
      </c>
      <c r="N32" s="24"/>
      <c r="O32" s="8">
        <v>1997.2986462379836</v>
      </c>
    </row>
    <row r="33" spans="2:16" s="10" customFormat="1" ht="13.9" x14ac:dyDescent="0.25">
      <c r="B33" s="17">
        <v>20</v>
      </c>
      <c r="C33" s="10" t="s">
        <v>17</v>
      </c>
      <c r="D33" s="24"/>
      <c r="E33" s="8">
        <v>14824</v>
      </c>
      <c r="F33" s="24"/>
      <c r="G33" s="8">
        <v>14233</v>
      </c>
      <c r="H33" s="24"/>
      <c r="I33" s="8">
        <v>14504</v>
      </c>
      <c r="J33" s="24"/>
      <c r="K33" s="8">
        <v>15528.847986195833</v>
      </c>
      <c r="L33" s="24"/>
      <c r="M33" s="8">
        <v>16052.000934896671</v>
      </c>
      <c r="N33" s="24"/>
      <c r="O33" s="8">
        <v>16266.669996735791</v>
      </c>
    </row>
    <row r="34" spans="2:16" ht="13.9" x14ac:dyDescent="0.25">
      <c r="B34" s="17">
        <v>21</v>
      </c>
      <c r="C34" s="11" t="s">
        <v>18</v>
      </c>
      <c r="D34" s="12"/>
      <c r="E34" s="8">
        <v>1408</v>
      </c>
      <c r="F34" s="12"/>
      <c r="G34" s="8">
        <v>1397</v>
      </c>
      <c r="H34" s="24"/>
      <c r="I34" s="8">
        <v>1698</v>
      </c>
      <c r="J34" s="24"/>
      <c r="K34" s="8">
        <v>2079.0993146613514</v>
      </c>
      <c r="L34" s="24"/>
      <c r="M34" s="8">
        <v>2306.3854628674171</v>
      </c>
      <c r="N34" s="24"/>
      <c r="O34" s="8">
        <v>2344.8194244356623</v>
      </c>
    </row>
    <row r="35" spans="2:16" ht="13.9" x14ac:dyDescent="0.25">
      <c r="B35" s="17">
        <v>22</v>
      </c>
      <c r="D35" s="24"/>
      <c r="E35" s="8"/>
      <c r="F35" s="24"/>
      <c r="G35" s="8"/>
      <c r="H35" s="24"/>
      <c r="I35" s="8"/>
      <c r="J35" s="24"/>
      <c r="K35" s="8"/>
      <c r="L35" s="24"/>
      <c r="M35" s="8"/>
      <c r="N35" s="24"/>
      <c r="O35" s="8"/>
    </row>
    <row r="36" spans="2:16" ht="13.9" x14ac:dyDescent="0.25">
      <c r="B36" s="17">
        <v>23</v>
      </c>
      <c r="C36" s="1" t="s">
        <v>19</v>
      </c>
      <c r="D36" s="13"/>
      <c r="E36" s="9">
        <f>SUM(E31:E34)</f>
        <v>23551</v>
      </c>
      <c r="F36" s="13"/>
      <c r="G36" s="9">
        <f>SUM(G31:G34)</f>
        <v>22819</v>
      </c>
      <c r="H36" s="13"/>
      <c r="I36" s="9">
        <f t="shared" ref="I36" si="4">SUM(I31:I34)</f>
        <v>23863</v>
      </c>
      <c r="J36" s="13"/>
      <c r="K36" s="9">
        <f t="shared" ref="K36" si="5">SUM(K31:K34)</f>
        <v>25545.133301057002</v>
      </c>
      <c r="L36" s="13"/>
      <c r="M36" s="9">
        <f t="shared" ref="M36" si="6">SUM(M31:M34)</f>
        <v>26707.29522043062</v>
      </c>
      <c r="N36" s="13"/>
      <c r="O36" s="9">
        <f>SUM(O31:O34)+1</f>
        <v>27920.28997679846</v>
      </c>
    </row>
    <row r="37" spans="2:16" ht="13.9" x14ac:dyDescent="0.25">
      <c r="B37" s="17">
        <v>24</v>
      </c>
      <c r="D37" s="24"/>
      <c r="E37" s="8"/>
      <c r="F37" s="24"/>
      <c r="G37" s="8"/>
      <c r="H37" s="24"/>
      <c r="I37" s="8"/>
      <c r="J37" s="24"/>
      <c r="K37" s="8"/>
      <c r="L37" s="24"/>
      <c r="M37" s="8"/>
      <c r="N37" s="24"/>
      <c r="O37" s="8"/>
    </row>
    <row r="38" spans="2:16" ht="14.1" customHeight="1" thickBot="1" x14ac:dyDescent="0.3">
      <c r="B38" s="17">
        <v>25</v>
      </c>
      <c r="C38" s="1" t="s">
        <v>23</v>
      </c>
      <c r="D38" s="13"/>
      <c r="E38" s="14">
        <f>E23+E29+E36</f>
        <v>63648</v>
      </c>
      <c r="F38" s="13"/>
      <c r="G38" s="14">
        <f>G23+G29+G36</f>
        <v>61726</v>
      </c>
      <c r="H38" s="13"/>
      <c r="I38" s="14">
        <f t="shared" ref="I38" si="7">I23+I29+I36</f>
        <v>63444</v>
      </c>
      <c r="J38" s="13"/>
      <c r="K38" s="14">
        <f t="shared" ref="K38" si="8">K23+K29+K36</f>
        <v>64309.05838593209</v>
      </c>
      <c r="L38" s="13"/>
      <c r="M38" s="14">
        <f>M23+M29+M36-1</f>
        <v>66507.778617375487</v>
      </c>
      <c r="N38" s="13"/>
      <c r="O38" s="14">
        <f>O23+O29+O36</f>
        <v>68599.333307144756</v>
      </c>
    </row>
    <row r="39" spans="2:16" ht="14.1" customHeight="1" thickTop="1" x14ac:dyDescent="0.25">
      <c r="B39" s="17"/>
      <c r="C39" s="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6" ht="14.1" customHeight="1" x14ac:dyDescent="0.25">
      <c r="B40" s="17"/>
      <c r="C40" s="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6" ht="14.1" customHeight="1" x14ac:dyDescent="0.25">
      <c r="B41" s="37"/>
      <c r="C41" s="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36"/>
    </row>
    <row r="42" spans="2:16" ht="14.1" customHeight="1" x14ac:dyDescent="0.25">
      <c r="B42" s="37"/>
      <c r="C42" s="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6"/>
    </row>
    <row r="43" spans="2:16" ht="14.1" customHeight="1" x14ac:dyDescent="0.25">
      <c r="B43" s="37"/>
      <c r="C43" s="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36"/>
    </row>
    <row r="44" spans="2:16" ht="14.1" customHeight="1" x14ac:dyDescent="0.25">
      <c r="B44" s="37"/>
      <c r="C44" s="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36"/>
    </row>
    <row r="45" spans="2:16" ht="14.1" customHeight="1" x14ac:dyDescent="0.25">
      <c r="B45" s="37"/>
      <c r="C45" s="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36"/>
    </row>
    <row r="46" spans="2:16" ht="14.1" customHeight="1" x14ac:dyDescent="0.25">
      <c r="B46" s="37"/>
      <c r="C46" s="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36"/>
    </row>
    <row r="47" spans="2:16" ht="14.1" customHeight="1" x14ac:dyDescent="0.25">
      <c r="B47" s="37"/>
      <c r="C47" s="39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36"/>
    </row>
    <row r="48" spans="2:16" ht="14.1" customHeight="1" x14ac:dyDescent="0.25">
      <c r="B48" s="37"/>
      <c r="C48" s="40"/>
      <c r="E48" s="23"/>
      <c r="G48" s="23"/>
      <c r="H48" s="23"/>
      <c r="I48" s="23"/>
      <c r="J48" s="13"/>
      <c r="K48" s="13"/>
      <c r="L48" s="13"/>
      <c r="M48" s="13"/>
      <c r="N48" s="13"/>
      <c r="O48" s="13"/>
      <c r="P48" s="36"/>
    </row>
    <row r="49" spans="2:16" s="36" customFormat="1" ht="14.1" customHeight="1" x14ac:dyDescent="0.25">
      <c r="B49" s="37"/>
      <c r="C49" s="40"/>
      <c r="D49" s="23"/>
      <c r="E49" s="23"/>
      <c r="F49" s="23"/>
      <c r="G49" s="23"/>
      <c r="H49" s="23"/>
      <c r="I49" s="23"/>
      <c r="J49" s="13"/>
      <c r="K49" s="13"/>
      <c r="L49" s="13"/>
      <c r="M49" s="13"/>
      <c r="N49" s="13"/>
      <c r="O49" s="13"/>
    </row>
    <row r="50" spans="2:16" ht="14.1" customHeight="1" x14ac:dyDescent="0.25">
      <c r="B50" s="37"/>
      <c r="C50" s="41"/>
      <c r="E50" s="23"/>
      <c r="G50" s="23"/>
      <c r="H50" s="23"/>
      <c r="I50" s="23"/>
      <c r="J50" s="13"/>
      <c r="K50" s="13"/>
      <c r="L50" s="13"/>
      <c r="M50" s="13"/>
      <c r="N50" s="13"/>
      <c r="O50" s="13"/>
      <c r="P50" s="36"/>
    </row>
    <row r="51" spans="2:16" ht="14.1" customHeight="1" x14ac:dyDescent="0.25">
      <c r="B51" s="37"/>
      <c r="C51" s="42"/>
      <c r="D51" s="42"/>
      <c r="E51" s="43"/>
      <c r="F51" s="42"/>
      <c r="G51" s="43"/>
      <c r="H51" s="43"/>
      <c r="I51" s="43"/>
      <c r="J51" s="13"/>
      <c r="K51" s="13"/>
      <c r="L51" s="13"/>
      <c r="M51" s="13"/>
      <c r="N51" s="13"/>
      <c r="O51" s="13"/>
      <c r="P51" s="36"/>
    </row>
    <row r="52" spans="2:16" ht="14.1" customHeight="1" x14ac:dyDescent="0.25">
      <c r="B52" s="37"/>
      <c r="C52" s="40"/>
      <c r="D52" s="40"/>
      <c r="E52" s="44"/>
      <c r="F52" s="40"/>
      <c r="G52" s="44"/>
      <c r="H52" s="44"/>
      <c r="I52" s="44"/>
      <c r="J52" s="13"/>
      <c r="K52" s="13"/>
      <c r="L52" s="13"/>
      <c r="M52" s="13"/>
      <c r="N52" s="13"/>
      <c r="O52" s="13"/>
      <c r="P52" s="36"/>
    </row>
    <row r="53" spans="2:16" ht="14.1" customHeight="1" x14ac:dyDescent="0.25">
      <c r="B53" s="37"/>
      <c r="C53" s="40"/>
      <c r="D53" s="40"/>
      <c r="E53" s="44"/>
      <c r="F53" s="40"/>
      <c r="G53" s="44"/>
      <c r="H53" s="44"/>
      <c r="I53" s="44"/>
      <c r="J53" s="13"/>
      <c r="K53" s="13"/>
      <c r="L53" s="13"/>
      <c r="M53" s="13"/>
      <c r="N53" s="13"/>
      <c r="O53" s="13"/>
      <c r="P53" s="36"/>
    </row>
    <row r="54" spans="2:16" ht="14.1" customHeight="1" x14ac:dyDescent="0.25">
      <c r="B54" s="36"/>
      <c r="C54" s="40"/>
      <c r="D54" s="40"/>
      <c r="E54" s="44"/>
      <c r="F54" s="40"/>
      <c r="G54" s="44"/>
      <c r="H54" s="44"/>
      <c r="I54" s="44"/>
      <c r="K54" s="29"/>
      <c r="M54" s="29"/>
      <c r="P54" s="36"/>
    </row>
    <row r="55" spans="2:16" ht="14.1" customHeight="1" x14ac:dyDescent="0.25">
      <c r="B55" s="36"/>
      <c r="C55" s="40"/>
      <c r="D55" s="40"/>
      <c r="E55" s="44"/>
      <c r="F55" s="40"/>
      <c r="G55" s="44"/>
      <c r="H55" s="44"/>
      <c r="I55" s="44"/>
      <c r="K55" s="29"/>
      <c r="M55" s="29"/>
      <c r="P55" s="36"/>
    </row>
    <row r="56" spans="2:16" ht="14.1" customHeight="1" x14ac:dyDescent="0.25">
      <c r="B56" s="36"/>
      <c r="C56" s="40"/>
      <c r="D56" s="40"/>
      <c r="E56" s="44"/>
      <c r="F56" s="40"/>
      <c r="G56" s="44"/>
      <c r="H56" s="44"/>
      <c r="I56" s="44"/>
      <c r="K56" s="29"/>
      <c r="M56" s="29"/>
      <c r="P56" s="36"/>
    </row>
    <row r="57" spans="2:16" ht="14.1" customHeight="1" x14ac:dyDescent="0.25">
      <c r="B57" s="36"/>
      <c r="C57" s="40"/>
      <c r="D57" s="40"/>
      <c r="E57" s="44"/>
      <c r="F57" s="40"/>
      <c r="G57" s="44"/>
      <c r="H57" s="44"/>
      <c r="I57" s="44"/>
      <c r="K57" s="29"/>
      <c r="M57" s="29"/>
      <c r="P57" s="36"/>
    </row>
    <row r="58" spans="2:16" ht="14.1" customHeight="1" x14ac:dyDescent="0.25">
      <c r="B58" s="36"/>
      <c r="C58" s="40"/>
      <c r="D58" s="40"/>
      <c r="E58" s="43"/>
      <c r="F58" s="40"/>
      <c r="G58" s="43"/>
      <c r="H58" s="44"/>
      <c r="I58" s="43"/>
      <c r="K58" s="29"/>
      <c r="M58" s="29"/>
      <c r="P58" s="36"/>
    </row>
    <row r="59" spans="2:16" ht="14.1" customHeight="1" x14ac:dyDescent="0.25">
      <c r="B59" s="36"/>
      <c r="C59" s="23"/>
      <c r="E59" s="29"/>
      <c r="G59" s="29"/>
      <c r="I59" s="29"/>
      <c r="K59" s="29"/>
      <c r="M59" s="29"/>
      <c r="P59" s="36"/>
    </row>
    <row r="60" spans="2:16" ht="14.1" customHeight="1" x14ac:dyDescent="0.25">
      <c r="B60" s="36"/>
      <c r="C60" s="23"/>
      <c r="P60" s="36"/>
    </row>
    <row r="61" spans="2:16" ht="14.1" customHeight="1" x14ac:dyDescent="0.25">
      <c r="B61" s="36"/>
      <c r="C61" s="23"/>
      <c r="D61" s="15"/>
      <c r="E61" s="29"/>
      <c r="F61" s="15"/>
      <c r="G61" s="29"/>
      <c r="H61" s="15"/>
      <c r="I61" s="29"/>
      <c r="J61" s="15"/>
      <c r="K61" s="29"/>
      <c r="L61" s="15"/>
      <c r="M61" s="29"/>
      <c r="N61" s="15"/>
      <c r="O61" s="36"/>
      <c r="P61" s="36"/>
    </row>
    <row r="62" spans="2:16" ht="14.1" customHeight="1" x14ac:dyDescent="0.25"/>
    <row r="63" spans="2:16" ht="14.1" customHeight="1" x14ac:dyDescent="0.25"/>
    <row r="70" spans="2:15" ht="16.5" x14ac:dyDescent="0.25">
      <c r="B70" s="40" t="s">
        <v>30</v>
      </c>
    </row>
    <row r="72" spans="2:15" x14ac:dyDescent="0.25">
      <c r="B72" s="30"/>
      <c r="D72" s="30"/>
      <c r="F72" s="30"/>
      <c r="H72" s="31"/>
      <c r="J72" s="31"/>
      <c r="L72" s="31"/>
      <c r="N72" s="31"/>
    </row>
    <row r="73" spans="2:15" ht="18.75" x14ac:dyDescent="0.3">
      <c r="B73" s="20" t="s">
        <v>27</v>
      </c>
      <c r="C73" s="20"/>
      <c r="D73" s="51"/>
      <c r="E73" s="50"/>
      <c r="F73" s="51"/>
      <c r="G73" s="50"/>
      <c r="H73" s="50"/>
      <c r="I73" s="50"/>
      <c r="J73" s="50"/>
      <c r="K73" s="21"/>
      <c r="L73" s="50"/>
      <c r="M73" s="50"/>
      <c r="N73" s="50"/>
      <c r="O73" s="21" t="s">
        <v>22</v>
      </c>
    </row>
  </sheetData>
  <mergeCells count="5">
    <mergeCell ref="B9:O9"/>
    <mergeCell ref="M1:O1"/>
    <mergeCell ref="B5:O5"/>
    <mergeCell ref="B7:O7"/>
    <mergeCell ref="B8:O8"/>
  </mergeCells>
  <printOptions horizontalCentered="1"/>
  <pageMargins left="0.5" right="0.5" top="0.75" bottom="0.5" header="0" footer="0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8488DBEBB3646824E230B894E0307" ma:contentTypeVersion="" ma:contentTypeDescription="Create a new document." ma:contentTypeScope="" ma:versionID="b1c4bd9b97c029d20c5d10badcac5c3f">
  <xsd:schema xmlns:xsd="http://www.w3.org/2001/XMLSchema" xmlns:xs="http://www.w3.org/2001/XMLSchema" xmlns:p="http://schemas.microsoft.com/office/2006/metadata/properties" xmlns:ns2="2c6b2f8e-cfb4-42fb-a20d-447480e0326a" targetNamespace="http://schemas.microsoft.com/office/2006/metadata/properties" ma:root="true" ma:fieldsID="77108dfc9f9329fbc2ae48bf9d5af03f" ns2:_="">
    <xsd:import namespace="2c6b2f8e-cfb4-42fb-a20d-447480e032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2f8e-cfb4-42fb-a20d-447480e032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B3C457-D797-4791-A3F2-E16E273782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554E6B-8D28-4F0B-99A3-60DABF8D5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b2f8e-cfb4-42fb-a20d-447480e03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2E284D-866D-4CF6-8F7B-97E411DE600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c6b2f8e-cfb4-42fb-a20d-447480e0326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1</vt:lpstr>
      <vt:lpstr>'Exhibit 1'!Print_Area</vt:lpstr>
    </vt:vector>
  </TitlesOfParts>
  <Company>Newfoundland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1 - Operating Costs by Function (2019-2023F)</dc:title>
  <dc:creator>Employee</dc:creator>
  <cp:lastModifiedBy>supersetup</cp:lastModifiedBy>
  <cp:lastPrinted>2021-08-17T12:21:22Z</cp:lastPrinted>
  <dcterms:created xsi:type="dcterms:W3CDTF">2012-07-27T19:19:53Z</dcterms:created>
  <dcterms:modified xsi:type="dcterms:W3CDTF">2021-08-17T12:21:25Z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0x0101007358488DBEBB3646824E230B894E0307</vt:lpwstr>
  </property>
  <property fmtid="{D5CDD505-2E9C-101B-9397-08002B2CF9AE}" pid="3" name="Topic">
    <vt:lpwstr/>
  </property>
</Properties>
</file>